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chris\OneDrive\Desktop\"/>
    </mc:Choice>
  </mc:AlternateContent>
  <xr:revisionPtr revIDLastSave="0" documentId="13_ncr:1_{74AA96B5-D15E-419B-B716-860798B68987}" xr6:coauthVersionLast="47" xr6:coauthVersionMax="47" xr10:uidLastSave="{00000000-0000-0000-0000-000000000000}"/>
  <workbookProtection workbookAlgorithmName="SHA-512" workbookHashValue="Shbz8trNI9Ls9rnPwnEgC/KlOiWAsPWB/z6ZS35Bw8j0PhNaTr7Wx5MkLbZZC5f1Qc+uSxfBfFQBglBpnltQLw==" workbookSaltValue="WZ6VYvruqkYGwV1OCyUX6A==" workbookSpinCount="100000" lockStructure="1"/>
  <bookViews>
    <workbookView xWindow="-120" yWindow="-120" windowWidth="29040" windowHeight="15720" tabRatio="787" xr2:uid="{00000000-000D-0000-FFFF-FFFF00000000}"/>
  </bookViews>
  <sheets>
    <sheet name="Installation Details" sheetId="1" r:id="rId1"/>
    <sheet name="Remote Access Details" sheetId="3" r:id="rId2"/>
    <sheet name="Workstation Details" sheetId="5" r:id="rId3"/>
    <sheet name="Server Details" sheetId="4" r:id="rId4"/>
    <sheet name="Active Directory Details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" l="1"/>
  <c r="C31" i="4"/>
  <c r="C4" i="5"/>
  <c r="C5" i="5"/>
  <c r="E30" i="4"/>
  <c r="C30" i="4"/>
  <c r="E21" i="4"/>
  <c r="C21" i="4"/>
  <c r="E8" i="4"/>
  <c r="C8" i="4"/>
  <c r="C3" i="5"/>
  <c r="B24" i="4"/>
  <c r="B5" i="6" l="1"/>
  <c r="D32" i="4"/>
  <c r="B56" i="1"/>
  <c r="D2" i="4"/>
  <c r="D13" i="4" l="1"/>
  <c r="B13" i="4"/>
  <c r="D11" i="4" l="1"/>
  <c r="B32" i="4"/>
  <c r="B11" i="4" l="1"/>
  <c r="B6" i="5"/>
  <c r="C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Blunn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The installation will be done on or before this date.</t>
        </r>
      </text>
    </comment>
    <comment ref="A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The primary person to contact regarding the IT infrastructure and access.</t>
        </r>
      </text>
    </comment>
    <comment ref="A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The backup person to contact regarding the IT infrastructure and access.</t>
        </r>
      </text>
    </comment>
    <comment ref="A1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This person will be setup as the initial BarnOwl Administrator to manage BarnOwl.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To enable the initial BarnOwl User to be setup.</t>
        </r>
      </text>
    </comment>
    <comment ref="A3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Required to configure the BarnOwl email service.</t>
        </r>
      </text>
    </comment>
    <comment ref="A3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If single sign-on is required, the initial import of Active Directory users will be done.</t>
        </r>
      </text>
    </comment>
    <comment ref="A3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Should the entire AD be imported or are there restrictions?</t>
        </r>
      </text>
    </comment>
    <comment ref="A3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If the SSRS custom reports are being provided, SQL Server Reporting Services needs to be installed.</t>
        </r>
      </text>
    </comment>
    <comment ref="A3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If BarnOwl Offline is required, SQL Express needs to be installed on the relevant workstations.</t>
        </r>
      </text>
    </comment>
    <comment ref="A3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If users want to access BarnOwl remotely (i.e. from outside the local area network), a Remote Desktop is required.</t>
        </r>
      </text>
    </comment>
    <comment ref="A4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Specify the databases you want installed.
If you want a configured database installed it needs to be provided, otherwise a blank database will be used.</t>
        </r>
      </text>
    </comment>
    <comment ref="A4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If the Data Warehouse is required, SQL Server Integration Services needs to be installed.</t>
        </r>
      </text>
    </comment>
    <comment ref="A46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Recommended if the BarnOwl Audit module is being used.</t>
        </r>
      </text>
    </comment>
    <comment ref="A4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Monthly, quarterly, annual etc.</t>
        </r>
      </text>
    </comment>
    <comment ref="A5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Usually a copy of the Production database</t>
        </r>
      </text>
    </comment>
    <comment ref="A5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Is a Test/UAT environment (separate to Production) required.</t>
        </r>
      </text>
    </comment>
    <comment ref="A57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Usually a copy of the Production database</t>
        </r>
      </text>
    </comment>
    <comment ref="A58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If the Data Warehouse is required, SQL Server Integration Services needs to be installed.</t>
        </r>
      </text>
    </comment>
    <comment ref="A59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Recommended if the BarnOwl Audit module is being used.</t>
        </r>
      </text>
    </comment>
    <comment ref="A6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Monthly, quarterly, annual etc.</t>
        </r>
      </text>
    </comment>
  </commentList>
</comments>
</file>

<file path=xl/sharedStrings.xml><?xml version="1.0" encoding="utf-8"?>
<sst xmlns="http://schemas.openxmlformats.org/spreadsheetml/2006/main" count="108" uniqueCount="77">
  <si>
    <t>VPN Type:</t>
  </si>
  <si>
    <t>User Name:</t>
  </si>
  <si>
    <t>Password:</t>
  </si>
  <si>
    <t>Login Domain Name:</t>
  </si>
  <si>
    <t>Details</t>
  </si>
  <si>
    <t>Is a VPN Client Required:</t>
  </si>
  <si>
    <t>VPN DNS Address:</t>
  </si>
  <si>
    <t>Other Instructions:</t>
  </si>
  <si>
    <t>Database Server</t>
  </si>
  <si>
    <t>Email Server</t>
  </si>
  <si>
    <t xml:space="preserve">      Name:</t>
  </si>
  <si>
    <t xml:space="preserve">      IP Address:</t>
  </si>
  <si>
    <t xml:space="preserve">      Login Domain Name:</t>
  </si>
  <si>
    <t xml:space="preserve">      BarnOwl User Account:</t>
  </si>
  <si>
    <t xml:space="preserve">      BarnOwl Password:</t>
  </si>
  <si>
    <t xml:space="preserve">      SQL Server Instance:</t>
  </si>
  <si>
    <t>Application / Web Server</t>
  </si>
  <si>
    <t xml:space="preserve">      Operating System Version</t>
  </si>
  <si>
    <t xml:space="preserve">      Microsoft Office Version:</t>
  </si>
  <si>
    <t xml:space="preserve">      IP Address</t>
  </si>
  <si>
    <t>Production Environment</t>
  </si>
  <si>
    <t xml:space="preserve">      SQL Server Version:</t>
  </si>
  <si>
    <t>Workstation Details:</t>
  </si>
  <si>
    <t xml:space="preserve">      Offline SQL Express Version:</t>
  </si>
  <si>
    <t xml:space="preserve">      Operating System:</t>
  </si>
  <si>
    <t>Active Directory Integration:</t>
  </si>
  <si>
    <t xml:space="preserve">      Server Network Name:</t>
  </si>
  <si>
    <t xml:space="preserve">      Domain Service Account:</t>
  </si>
  <si>
    <t>Special Instructions:</t>
  </si>
  <si>
    <t xml:space="preserve">      SQL Server Integration Services:</t>
  </si>
  <si>
    <t xml:space="preserve">      Operating System Version:</t>
  </si>
  <si>
    <t xml:space="preserve">      Internet Information Services:</t>
  </si>
  <si>
    <t>End Of Life</t>
  </si>
  <si>
    <t xml:space="preserve">      SQL Server Reporting Services:</t>
  </si>
  <si>
    <t xml:space="preserve">      Email:</t>
  </si>
  <si>
    <t>Configuration:</t>
  </si>
  <si>
    <t>BarnOwl Administrator:</t>
  </si>
  <si>
    <t>Organisation name:</t>
  </si>
  <si>
    <t>Installation required by date:</t>
  </si>
  <si>
    <t>Primary technical contact:</t>
  </si>
  <si>
    <t xml:space="preserve">      Office phone no &amp; extension:</t>
  </si>
  <si>
    <t xml:space="preserve">      Cell no:</t>
  </si>
  <si>
    <t>Secondary technical contact:</t>
  </si>
  <si>
    <t>Remote Desktop Server</t>
  </si>
  <si>
    <t xml:space="preserve">      Licence Details:</t>
  </si>
  <si>
    <t xml:space="preserve">            No. of Risk Users:</t>
  </si>
  <si>
    <t xml:space="preserve">            No. of Internal Audit Users:</t>
  </si>
  <si>
    <t xml:space="preserve">            No. of BarnOwl Lite Users:</t>
  </si>
  <si>
    <t xml:space="preserve">            No. of Incident Lite Users:</t>
  </si>
  <si>
    <t xml:space="preserve">            Licence Key:</t>
  </si>
  <si>
    <t xml:space="preserve">            BarnOwl "From" Email Address</t>
  </si>
  <si>
    <t xml:space="preserve">            Basic or NT Authentication?</t>
  </si>
  <si>
    <t xml:space="preserve">            SQL Server Reporting Services required?</t>
  </si>
  <si>
    <t xml:space="preserve">            Special Instructions for Active Directory Import:</t>
  </si>
  <si>
    <t xml:space="preserve">      Workstation Configuration:</t>
  </si>
  <si>
    <t xml:space="preserve">            Is BarnOwl Offline required?</t>
  </si>
  <si>
    <t xml:space="preserve">      Remote Desktop:</t>
  </si>
  <si>
    <t xml:space="preserve">            Is Remote Access to BarnOwl required?</t>
  </si>
  <si>
    <t xml:space="preserve">      General Configuration:</t>
  </si>
  <si>
    <t xml:space="preserve">            Data Warehouse database?</t>
  </si>
  <si>
    <t xml:space="preserve">            Production database?</t>
  </si>
  <si>
    <t xml:space="preserve">            BarnOwl Data Periods setup:</t>
  </si>
  <si>
    <t xml:space="preserve">                  Data Periods required?</t>
  </si>
  <si>
    <t xml:space="preserve">                  Data Periods frequency:</t>
  </si>
  <si>
    <t xml:space="preserve">            Snapshot database?</t>
  </si>
  <si>
    <t xml:space="preserve">      Production database set:</t>
  </si>
  <si>
    <t xml:space="preserve">      Training database set:</t>
  </si>
  <si>
    <t xml:space="preserve">            Training database?</t>
  </si>
  <si>
    <t>UAT Server Environment?</t>
  </si>
  <si>
    <t>UAT Environment</t>
  </si>
  <si>
    <t xml:space="preserve">      UAT database set:</t>
  </si>
  <si>
    <t xml:space="preserve">            UAT database?</t>
  </si>
  <si>
    <t xml:space="preserve">            Production database restore details:</t>
  </si>
  <si>
    <t xml:space="preserve">            Training database restore details:</t>
  </si>
  <si>
    <t xml:space="preserve">            UAT database restore details:</t>
  </si>
  <si>
    <t>Yes</t>
  </si>
  <si>
    <t>Production Server Environment: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</si>
</sst>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8" xfId="0" applyBorder="1"/>
    <xf numFmtId="0" fontId="0" fillId="0" borderId="10" xfId="0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14" fontId="2" fillId="0" borderId="0" xfId="0" applyNumberFormat="1" applyFont="1" applyAlignment="1">
      <alignment vertical="center"/>
    </xf>
    <xf numFmtId="14" fontId="2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1" fillId="3" borderId="3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vertical="center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2" fillId="2" borderId="3" xfId="0" applyNumberFormat="1" applyFont="1" applyFill="1" applyBorder="1" applyAlignment="1" applyProtection="1">
      <alignment horizontal="left" vertical="center" wrapText="1"/>
      <protection locked="0"/>
    </xf>
    <xf numFmtId="3" fontId="2" fillId="2" borderId="3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4"/>
  <sheetViews>
    <sheetView tabSelected="1" zoomScaleNormal="100" workbookViewId="0">
      <selection activeCell="B2" sqref="B2"/>
    </sheetView>
  </sheetViews>
  <sheetFormatPr defaultRowHeight="15" x14ac:dyDescent="0.25"/>
  <cols>
    <col min="1" max="1" width="59.7109375" bestFit="1" customWidth="1"/>
    <col min="2" max="2" width="75.7109375" style="2" customWidth="1"/>
    <col min="3" max="3" width="11.85546875" bestFit="1" customWidth="1"/>
  </cols>
  <sheetData>
    <row r="1" spans="1:3" ht="18.75" x14ac:dyDescent="0.25">
      <c r="B1" s="25" t="s">
        <v>4</v>
      </c>
    </row>
    <row r="2" spans="1:3" s="1" customFormat="1" ht="15.75" x14ac:dyDescent="0.25">
      <c r="A2" s="26" t="s">
        <v>37</v>
      </c>
      <c r="B2" s="40"/>
    </row>
    <row r="3" spans="1:3" s="1" customFormat="1" ht="15.75" x14ac:dyDescent="0.25">
      <c r="A3" s="7"/>
      <c r="B3" s="7"/>
    </row>
    <row r="4" spans="1:3" s="1" customFormat="1" ht="15.75" x14ac:dyDescent="0.25">
      <c r="A4" s="26" t="s">
        <v>38</v>
      </c>
      <c r="B4" s="28"/>
      <c r="C4" s="27">
        <f ca="1">TODAY()</f>
        <v>45061</v>
      </c>
    </row>
    <row r="5" spans="1:3" s="1" customFormat="1" ht="15.75" x14ac:dyDescent="0.25">
      <c r="A5" s="7"/>
      <c r="B5" s="7"/>
    </row>
    <row r="6" spans="1:3" s="1" customFormat="1" ht="15.75" x14ac:dyDescent="0.25">
      <c r="A6" s="26" t="s">
        <v>39</v>
      </c>
      <c r="B6" s="2"/>
    </row>
    <row r="7" spans="1:3" s="1" customFormat="1" ht="15.75" x14ac:dyDescent="0.25">
      <c r="A7" s="26" t="s">
        <v>10</v>
      </c>
      <c r="B7" s="40"/>
    </row>
    <row r="8" spans="1:3" s="1" customFormat="1" ht="15.75" x14ac:dyDescent="0.25">
      <c r="A8" s="26" t="s">
        <v>40</v>
      </c>
      <c r="B8" s="40"/>
    </row>
    <row r="9" spans="1:3" s="1" customFormat="1" ht="15.75" x14ac:dyDescent="0.25">
      <c r="A9" s="26" t="s">
        <v>41</v>
      </c>
      <c r="B9" s="40"/>
    </row>
    <row r="10" spans="1:3" s="1" customFormat="1" ht="15.75" x14ac:dyDescent="0.25">
      <c r="A10" s="26" t="s">
        <v>34</v>
      </c>
      <c r="B10" s="40"/>
    </row>
    <row r="11" spans="1:3" s="1" customFormat="1" ht="15.75" x14ac:dyDescent="0.25">
      <c r="A11" s="7"/>
      <c r="B11" s="7"/>
    </row>
    <row r="12" spans="1:3" s="1" customFormat="1" ht="15.75" x14ac:dyDescent="0.25">
      <c r="A12" s="26" t="s">
        <v>42</v>
      </c>
      <c r="B12" s="2"/>
    </row>
    <row r="13" spans="1:3" s="1" customFormat="1" ht="15.75" x14ac:dyDescent="0.25">
      <c r="A13" s="26" t="s">
        <v>10</v>
      </c>
      <c r="B13" s="40"/>
    </row>
    <row r="14" spans="1:3" s="1" customFormat="1" ht="15.75" x14ac:dyDescent="0.25">
      <c r="A14" s="26" t="s">
        <v>40</v>
      </c>
      <c r="B14" s="40"/>
    </row>
    <row r="15" spans="1:3" s="1" customFormat="1" ht="15.75" x14ac:dyDescent="0.25">
      <c r="A15" s="26" t="s">
        <v>41</v>
      </c>
      <c r="B15" s="40"/>
    </row>
    <row r="16" spans="1:3" s="1" customFormat="1" ht="15.75" x14ac:dyDescent="0.25">
      <c r="A16" s="26" t="s">
        <v>34</v>
      </c>
      <c r="B16" s="40"/>
    </row>
    <row r="17" spans="1:2" s="1" customFormat="1" ht="15.75" x14ac:dyDescent="0.25">
      <c r="A17" s="7"/>
      <c r="B17" s="7"/>
    </row>
    <row r="18" spans="1:2" s="1" customFormat="1" ht="15.75" x14ac:dyDescent="0.25">
      <c r="A18" s="26" t="s">
        <v>36</v>
      </c>
      <c r="B18" s="2"/>
    </row>
    <row r="19" spans="1:2" s="1" customFormat="1" ht="15.75" x14ac:dyDescent="0.25">
      <c r="A19" s="26" t="s">
        <v>10</v>
      </c>
      <c r="B19" s="40"/>
    </row>
    <row r="20" spans="1:2" s="1" customFormat="1" ht="15.75" x14ac:dyDescent="0.25">
      <c r="A20" s="26" t="s">
        <v>40</v>
      </c>
      <c r="B20" s="40"/>
    </row>
    <row r="21" spans="1:2" s="1" customFormat="1" ht="15.75" x14ac:dyDescent="0.25">
      <c r="A21" s="26" t="s">
        <v>41</v>
      </c>
      <c r="B21" s="40"/>
    </row>
    <row r="22" spans="1:2" s="1" customFormat="1" ht="15.75" x14ac:dyDescent="0.25">
      <c r="A22" s="26" t="s">
        <v>34</v>
      </c>
      <c r="B22" s="40"/>
    </row>
    <row r="23" spans="1:2" s="1" customFormat="1" ht="15.75" x14ac:dyDescent="0.25">
      <c r="A23" s="7"/>
      <c r="B23" s="7"/>
    </row>
    <row r="24" spans="1:2" s="1" customFormat="1" ht="15.75" x14ac:dyDescent="0.25">
      <c r="A24" s="26" t="s">
        <v>35</v>
      </c>
      <c r="B24" s="7"/>
    </row>
    <row r="25" spans="1:2" ht="15.75" x14ac:dyDescent="0.25">
      <c r="A25" s="26" t="s">
        <v>44</v>
      </c>
    </row>
    <row r="26" spans="1:2" ht="15.75" x14ac:dyDescent="0.25">
      <c r="A26" s="26" t="s">
        <v>45</v>
      </c>
      <c r="B26" s="41"/>
    </row>
    <row r="27" spans="1:2" ht="15.75" x14ac:dyDescent="0.25">
      <c r="A27" s="26" t="s">
        <v>46</v>
      </c>
      <c r="B27" s="41"/>
    </row>
    <row r="28" spans="1:2" ht="15.75" x14ac:dyDescent="0.25">
      <c r="A28" s="26" t="s">
        <v>47</v>
      </c>
      <c r="B28" s="41"/>
    </row>
    <row r="29" spans="1:2" ht="15.75" x14ac:dyDescent="0.25">
      <c r="A29" s="26" t="s">
        <v>48</v>
      </c>
      <c r="B29" s="41"/>
    </row>
    <row r="30" spans="1:2" ht="15.75" x14ac:dyDescent="0.25">
      <c r="A30" s="26" t="s">
        <v>49</v>
      </c>
      <c r="B30" s="40"/>
    </row>
    <row r="31" spans="1:2" ht="15.75" x14ac:dyDescent="0.25">
      <c r="A31" s="26" t="s">
        <v>58</v>
      </c>
    </row>
    <row r="32" spans="1:2" ht="15.75" x14ac:dyDescent="0.25">
      <c r="A32" s="26" t="s">
        <v>50</v>
      </c>
      <c r="B32" s="40"/>
    </row>
    <row r="33" spans="1:2" ht="15.75" x14ac:dyDescent="0.25">
      <c r="A33" s="26" t="s">
        <v>51</v>
      </c>
      <c r="B33" s="24"/>
    </row>
    <row r="34" spans="1:2" ht="60" customHeight="1" x14ac:dyDescent="0.25">
      <c r="A34" s="26" t="s">
        <v>53</v>
      </c>
      <c r="B34" s="40"/>
    </row>
    <row r="35" spans="1:2" ht="15.75" x14ac:dyDescent="0.25">
      <c r="A35" s="26" t="s">
        <v>52</v>
      </c>
      <c r="B35" s="24"/>
    </row>
    <row r="36" spans="1:2" ht="15.75" x14ac:dyDescent="0.25">
      <c r="A36" s="26" t="s">
        <v>54</v>
      </c>
      <c r="B36" s="23"/>
    </row>
    <row r="37" spans="1:2" ht="15.75" x14ac:dyDescent="0.25">
      <c r="A37" s="26" t="s">
        <v>55</v>
      </c>
      <c r="B37" s="24"/>
    </row>
    <row r="38" spans="1:2" ht="15.75" x14ac:dyDescent="0.25">
      <c r="A38" s="26" t="s">
        <v>56</v>
      </c>
      <c r="B38" s="23"/>
    </row>
    <row r="39" spans="1:2" ht="15.75" x14ac:dyDescent="0.25">
      <c r="A39" s="26" t="s">
        <v>57</v>
      </c>
      <c r="B39" s="24"/>
    </row>
    <row r="40" spans="1:2" ht="15.75" x14ac:dyDescent="0.25">
      <c r="A40" s="7"/>
      <c r="B40" s="7"/>
    </row>
    <row r="41" spans="1:2" ht="15.75" x14ac:dyDescent="0.25">
      <c r="A41" s="26" t="s">
        <v>76</v>
      </c>
    </row>
    <row r="42" spans="1:2" ht="15.75" x14ac:dyDescent="0.25">
      <c r="A42" s="26" t="s">
        <v>65</v>
      </c>
    </row>
    <row r="43" spans="1:2" ht="15.75" x14ac:dyDescent="0.25">
      <c r="A43" s="26" t="s">
        <v>60</v>
      </c>
      <c r="B43" s="2" t="s">
        <v>75</v>
      </c>
    </row>
    <row r="44" spans="1:2" ht="60" customHeight="1" x14ac:dyDescent="0.25">
      <c r="A44" s="26" t="s">
        <v>72</v>
      </c>
      <c r="B44" s="40"/>
    </row>
    <row r="45" spans="1:2" ht="15.75" x14ac:dyDescent="0.25">
      <c r="A45" s="26" t="s">
        <v>59</v>
      </c>
      <c r="B45" s="24"/>
    </row>
    <row r="46" spans="1:2" ht="15.75" x14ac:dyDescent="0.25">
      <c r="A46" s="26" t="s">
        <v>64</v>
      </c>
      <c r="B46" s="24"/>
    </row>
    <row r="47" spans="1:2" ht="15.75" x14ac:dyDescent="0.25">
      <c r="A47" s="26" t="s">
        <v>61</v>
      </c>
    </row>
    <row r="48" spans="1:2" ht="15.75" x14ac:dyDescent="0.25">
      <c r="A48" s="26" t="s">
        <v>62</v>
      </c>
      <c r="B48" s="24"/>
    </row>
    <row r="49" spans="1:2" ht="15.75" x14ac:dyDescent="0.25">
      <c r="A49" s="26" t="s">
        <v>63</v>
      </c>
      <c r="B49" s="40"/>
    </row>
    <row r="50" spans="1:2" ht="15.75" x14ac:dyDescent="0.25">
      <c r="A50" s="26" t="s">
        <v>66</v>
      </c>
    </row>
    <row r="51" spans="1:2" ht="15.75" x14ac:dyDescent="0.25">
      <c r="A51" s="26" t="s">
        <v>67</v>
      </c>
      <c r="B51" s="24"/>
    </row>
    <row r="52" spans="1:2" ht="60" customHeight="1" x14ac:dyDescent="0.25">
      <c r="A52" s="26" t="s">
        <v>73</v>
      </c>
      <c r="B52" s="40"/>
    </row>
    <row r="53" spans="1:2" ht="15.75" x14ac:dyDescent="0.25">
      <c r="A53" s="7"/>
      <c r="B53" s="7"/>
    </row>
    <row r="54" spans="1:2" ht="15.75" x14ac:dyDescent="0.25">
      <c r="A54" s="26" t="s">
        <v>68</v>
      </c>
      <c r="B54" s="24"/>
    </row>
    <row r="55" spans="1:2" ht="15.75" x14ac:dyDescent="0.25">
      <c r="A55" s="26" t="s">
        <v>70</v>
      </c>
    </row>
    <row r="56" spans="1:2" ht="15.75" x14ac:dyDescent="0.25">
      <c r="A56" s="26" t="s">
        <v>71</v>
      </c>
      <c r="B56" s="2" t="str">
        <f>IF(B54="Yes","Yes",IF(B54="No","N/A",""))</f>
        <v/>
      </c>
    </row>
    <row r="57" spans="1:2" ht="60" customHeight="1" x14ac:dyDescent="0.25">
      <c r="A57" s="26" t="s">
        <v>74</v>
      </c>
      <c r="B57" s="40"/>
    </row>
    <row r="58" spans="1:2" ht="15.75" x14ac:dyDescent="0.25">
      <c r="A58" s="26" t="s">
        <v>59</v>
      </c>
      <c r="B58" s="24"/>
    </row>
    <row r="59" spans="1:2" ht="15.75" x14ac:dyDescent="0.25">
      <c r="A59" s="26" t="s">
        <v>64</v>
      </c>
      <c r="B59" s="24"/>
    </row>
    <row r="60" spans="1:2" ht="15.75" x14ac:dyDescent="0.25">
      <c r="A60" s="26" t="s">
        <v>61</v>
      </c>
    </row>
    <row r="61" spans="1:2" ht="15.75" x14ac:dyDescent="0.25">
      <c r="A61" s="26" t="s">
        <v>62</v>
      </c>
      <c r="B61" s="24"/>
    </row>
    <row r="62" spans="1:2" ht="15.75" x14ac:dyDescent="0.25">
      <c r="A62" s="26" t="s">
        <v>63</v>
      </c>
      <c r="B62" s="40"/>
    </row>
    <row r="64" spans="1:2" ht="60" customHeight="1" x14ac:dyDescent="0.25">
      <c r="A64" s="26" t="s">
        <v>28</v>
      </c>
      <c r="B64" s="40"/>
    </row>
  </sheetData>
  <sheetProtection algorithmName="SHA-512" hashValue="1ddmGFyRjtUsmuLvg4ui1iZRsC+LWPOHKH29aruTTiUDVQoy6Pgfc2lIxiCdQEdsVOAzBNqQm2IfjCtD17iU1w==" saltValue="j54rCsi5qlbgc229tIBknA==" spinCount="100000" sheet="1" selectLockedCells="1"/>
  <dataValidations count="4">
    <dataValidation type="whole" allowBlank="1" showInputMessage="1" showErrorMessage="1" sqref="B26:B29" xr:uid="{00000000-0002-0000-0000-000000000000}">
      <formula1>0</formula1>
      <formula2>9999</formula2>
    </dataValidation>
    <dataValidation type="list" allowBlank="1" showInputMessage="1" showErrorMessage="1" sqref="B48 B61 B35 B45:B46 B58:B59 B54 B39 B37 B51" xr:uid="{00000000-0002-0000-0000-000001000000}">
      <formula1>"Yes, No"</formula1>
    </dataValidation>
    <dataValidation type="list" allowBlank="1" showInputMessage="1" showErrorMessage="1" sqref="B33:B34" xr:uid="{00000000-0002-0000-0000-000002000000}">
      <formula1>"Basic Authentication, NT Authentication, Both Basic &amp; NT Authentication"</formula1>
    </dataValidation>
    <dataValidation type="date" operator="greaterThanOrEqual" allowBlank="1" showInputMessage="1" showErrorMessage="1" errorTitle="Required By Date" error="Should be greater than or equal to today's date" promptTitle="Required By Date" prompt="Enter a date greater than or equal to today" sqref="B4" xr:uid="{00000000-0002-0000-0000-000003000000}">
      <formula1>C4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zoomScaleNormal="100" workbookViewId="0">
      <selection activeCell="B2" sqref="B2"/>
    </sheetView>
  </sheetViews>
  <sheetFormatPr defaultRowHeight="18.75" x14ac:dyDescent="0.25"/>
  <cols>
    <col min="1" max="1" width="31.140625" style="5" bestFit="1" customWidth="1"/>
    <col min="2" max="2" width="60.7109375" style="6" customWidth="1"/>
  </cols>
  <sheetData>
    <row r="1" spans="1:2" s="4" customFormat="1" x14ac:dyDescent="0.3">
      <c r="A1" s="5"/>
      <c r="B1" s="30" t="s">
        <v>4</v>
      </c>
    </row>
    <row r="2" spans="1:2" s="3" customFormat="1" ht="15.95" customHeight="1" x14ac:dyDescent="0.25">
      <c r="A2" s="26" t="s">
        <v>0</v>
      </c>
      <c r="B2" s="31"/>
    </row>
    <row r="3" spans="1:2" s="3" customFormat="1" ht="15.95" customHeight="1" x14ac:dyDescent="0.25">
      <c r="A3" s="26" t="s">
        <v>5</v>
      </c>
      <c r="B3" s="31"/>
    </row>
    <row r="4" spans="1:2" s="3" customFormat="1" ht="15.95" customHeight="1" x14ac:dyDescent="0.25">
      <c r="A4" s="26" t="s">
        <v>3</v>
      </c>
      <c r="B4" s="31"/>
    </row>
    <row r="5" spans="1:2" s="3" customFormat="1" ht="15.95" customHeight="1" x14ac:dyDescent="0.25">
      <c r="A5" s="26" t="s">
        <v>1</v>
      </c>
      <c r="B5" s="31"/>
    </row>
    <row r="6" spans="1:2" s="3" customFormat="1" ht="15.95" customHeight="1" x14ac:dyDescent="0.25">
      <c r="A6" s="26" t="s">
        <v>2</v>
      </c>
      <c r="B6" s="31"/>
    </row>
    <row r="7" spans="1:2" s="3" customFormat="1" ht="15.95" customHeight="1" x14ac:dyDescent="0.25">
      <c r="A7" s="26" t="s">
        <v>6</v>
      </c>
      <c r="B7" s="31"/>
    </row>
    <row r="8" spans="1:2" s="3" customFormat="1" ht="60" customHeight="1" x14ac:dyDescent="0.25">
      <c r="A8" s="26" t="s">
        <v>7</v>
      </c>
      <c r="B8" s="31"/>
    </row>
  </sheetData>
  <sheetProtection algorithmName="SHA-512" hashValue="EhSEK6Klm8XGpkrMqLE20GI/YpW4mt5FLRi2DutWT7iJZlFZ3ZUtkwmE47dZIuoz8HR6dtMaWfu+sL4kMNRz6Q==" saltValue="YsH//yRKyOFoPtiiVuYxig==" spinCount="100000" sheet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B3" sqref="B3"/>
    </sheetView>
  </sheetViews>
  <sheetFormatPr defaultRowHeight="15" x14ac:dyDescent="0.25"/>
  <cols>
    <col min="1" max="1" width="32.140625" bestFit="1" customWidth="1"/>
    <col min="2" max="2" width="75.7109375" customWidth="1"/>
    <col min="3" max="3" width="13.5703125" bestFit="1" customWidth="1"/>
  </cols>
  <sheetData>
    <row r="1" spans="1:3" ht="18.75" x14ac:dyDescent="0.25">
      <c r="B1" s="25" t="s">
        <v>4</v>
      </c>
      <c r="C1" s="29" t="s">
        <v>32</v>
      </c>
    </row>
    <row r="2" spans="1:3" ht="15.75" x14ac:dyDescent="0.25">
      <c r="A2" s="26" t="s">
        <v>22</v>
      </c>
      <c r="B2" s="2"/>
      <c r="C2" s="17"/>
    </row>
    <row r="3" spans="1:3" ht="15.75" x14ac:dyDescent="0.25">
      <c r="A3" s="26" t="s">
        <v>24</v>
      </c>
      <c r="B3" s="24"/>
      <c r="C3" s="10" t="str">
        <f>IF(B3="Windows 10","Oct 2025",IF(B3="Windows 11","Ongoing",""))</f>
        <v/>
      </c>
    </row>
    <row r="4" spans="1:3" ht="15.75" x14ac:dyDescent="0.25">
      <c r="A4" s="26" t="s">
        <v>18</v>
      </c>
      <c r="B4" s="24"/>
      <c r="C4" s="10" t="str">
        <f>IF(B4="Microsoft Office 2016","Oct 2025",IF(B4="Microsoft Office 2019","Oct 2025",IF(B4="Microsoft Office 2021","Oct 2026","")))</f>
        <v/>
      </c>
    </row>
    <row r="5" spans="1:3" ht="15.75" x14ac:dyDescent="0.25">
      <c r="A5" s="26" t="s">
        <v>23</v>
      </c>
      <c r="B5" s="24"/>
      <c r="C5" s="10" t="str">
        <f>IF(B5="SQL Server 2014 Express","Jul 2024",IF(B5="SQL Server 2016 Express","Jul 2026",IF(B5="SQL Server 2017 Express","Oct 2027",IF(B5="SQL Server 2019 Express","Jan 2030",IF(B5="SQL Server 2022 Express","Jan 2033","")))))</f>
        <v/>
      </c>
    </row>
    <row r="6" spans="1:3" ht="15.75" x14ac:dyDescent="0.25">
      <c r="A6" s="26"/>
      <c r="B6" s="37" t="str">
        <f>IF('Installation Details'!B37 = "Yes",IF(B5="","SQL Express is required for Offline",""),"")</f>
        <v/>
      </c>
    </row>
  </sheetData>
  <sheetProtection algorithmName="SHA-512" hashValue="BsEtcDnH/qCs2/1FD0BMOBeh52HvDMgkjHLx1boSXaXq1fu8kP9NMz41nvBN3kAxeGJUmKg1zxV/28JkcLNAww==" saltValue="IbQGe497HLXtdWwKMl9OeQ==" spinCount="100000" sheet="1" selectLockedCells="1"/>
  <conditionalFormatting sqref="C3:C5">
    <cfRule type="containsText" dxfId="23" priority="10" operator="containsText" text="2019,2020">
      <formula>NOT(ISERROR(SEARCH("2019,2020",C3)))</formula>
    </cfRule>
  </conditionalFormatting>
  <conditionalFormatting sqref="C3">
    <cfRule type="containsText" dxfId="22" priority="7" operator="containsText" text="2020">
      <formula>NOT(ISERROR(SEARCH("2020",C3)))</formula>
    </cfRule>
    <cfRule type="containsText" dxfId="21" priority="9" operator="containsText" text="2020">
      <formula>NOT(ISERROR(SEARCH("2020",C3)))</formula>
    </cfRule>
    <cfRule type="containsText" dxfId="20" priority="5" operator="containsText" text="2023">
      <formula>NOT(ISERROR(SEARCH("2023",C3)))</formula>
    </cfRule>
  </conditionalFormatting>
  <conditionalFormatting sqref="C5">
    <cfRule type="containsText" dxfId="19" priority="8" operator="containsText" text="2019">
      <formula>NOT(ISERROR(SEARCH("2019",C5)))</formula>
    </cfRule>
    <cfRule type="containsText" dxfId="18" priority="1" operator="containsText" text="2022">
      <formula>NOT(ISERROR(SEARCH("2022",C5)))</formula>
    </cfRule>
  </conditionalFormatting>
  <conditionalFormatting sqref="C4">
    <cfRule type="containsText" dxfId="17" priority="6" operator="containsText" text="2020">
      <formula>NOT(ISERROR(SEARCH("2020",C4)))</formula>
    </cfRule>
    <cfRule type="containsText" dxfId="16" priority="4" operator="containsText" text="2023">
      <formula>NOT(ISERROR(SEARCH("2023",C4)))</formula>
    </cfRule>
  </conditionalFormatting>
  <dataValidations count="4">
    <dataValidation type="list" allowBlank="1" showInputMessage="1" showErrorMessage="1" sqref="B4" xr:uid="{00000000-0002-0000-0200-000000000000}">
      <formula1>"Microsoft Office 2016, Microsoft Office 2019, Microsoft Office 2021,Microsoft Office 365 (Word &amp; Excel)"</formula1>
    </dataValidation>
    <dataValidation type="list" allowBlank="1" showInputMessage="1" showErrorMessage="1" sqref="B3" xr:uid="{00000000-0002-0000-0200-000001000000}">
      <formula1>"Windows 10, Windows 11"</formula1>
    </dataValidation>
    <dataValidation type="list" allowBlank="1" showInputMessage="1" showErrorMessage="1" sqref="B5" xr:uid="{00000000-0002-0000-0200-000002000000}">
      <formula1>"SQL Server 2014 Express, SQL Server 2016 Express, SQL Server 2017 Express, SQL Server 2019 Express, SQL Server 2022 Express"</formula1>
    </dataValidation>
    <dataValidation type="list" allowBlank="1" showInputMessage="1" showErrorMessage="1" sqref="B2" xr:uid="{00000000-0002-0000-0200-000003000000}">
      <formula1>"Yes, No"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zoomScaleNormal="100" workbookViewId="0">
      <selection activeCell="B3" sqref="B3"/>
    </sheetView>
  </sheetViews>
  <sheetFormatPr defaultRowHeight="15" x14ac:dyDescent="0.25"/>
  <cols>
    <col min="1" max="1" width="36" customWidth="1"/>
    <col min="2" max="2" width="60.7109375" style="6" customWidth="1"/>
    <col min="3" max="3" width="13.7109375" style="16" customWidth="1"/>
    <col min="4" max="4" width="67.42578125" style="6" customWidth="1"/>
    <col min="5" max="5" width="13.7109375" style="16" customWidth="1"/>
  </cols>
  <sheetData>
    <row r="1" spans="1:5" ht="18.75" x14ac:dyDescent="0.3">
      <c r="B1" s="32" t="s">
        <v>20</v>
      </c>
      <c r="C1" s="33" t="s">
        <v>32</v>
      </c>
      <c r="D1" s="32" t="s">
        <v>69</v>
      </c>
      <c r="E1" s="33" t="s">
        <v>32</v>
      </c>
    </row>
    <row r="2" spans="1:5" ht="18.75" x14ac:dyDescent="0.25">
      <c r="A2" s="34" t="s">
        <v>8</v>
      </c>
      <c r="B2" s="11"/>
      <c r="C2" s="12"/>
      <c r="D2" s="36" t="str">
        <f>IF('Installation Details'!B54="No","The UAT Environment is not required","")</f>
        <v/>
      </c>
      <c r="E2" s="18"/>
    </row>
    <row r="3" spans="1:5" s="3" customFormat="1" ht="15.75" x14ac:dyDescent="0.25">
      <c r="A3" s="26" t="s">
        <v>10</v>
      </c>
      <c r="B3" s="35"/>
      <c r="C3" s="13"/>
      <c r="D3" s="35"/>
      <c r="E3" s="19"/>
    </row>
    <row r="4" spans="1:5" s="3" customFormat="1" ht="15.75" x14ac:dyDescent="0.25">
      <c r="A4" s="26" t="s">
        <v>11</v>
      </c>
      <c r="B4" s="35"/>
      <c r="C4" s="13"/>
      <c r="D4" s="35"/>
      <c r="E4" s="19"/>
    </row>
    <row r="5" spans="1:5" s="3" customFormat="1" ht="15.75" x14ac:dyDescent="0.25">
      <c r="A5" s="26" t="s">
        <v>12</v>
      </c>
      <c r="B5" s="35"/>
      <c r="C5" s="13"/>
      <c r="D5" s="35"/>
      <c r="E5" s="19"/>
    </row>
    <row r="6" spans="1:5" s="3" customFormat="1" ht="15.75" x14ac:dyDescent="0.25">
      <c r="A6" s="26" t="s">
        <v>13</v>
      </c>
      <c r="B6" s="35"/>
      <c r="C6" s="13"/>
      <c r="D6" s="35"/>
      <c r="E6" s="19"/>
    </row>
    <row r="7" spans="1:5" s="3" customFormat="1" ht="15.75" x14ac:dyDescent="0.25">
      <c r="A7" s="26" t="s">
        <v>14</v>
      </c>
      <c r="B7" s="35"/>
      <c r="C7" s="13"/>
      <c r="D7" s="35"/>
      <c r="E7" s="20"/>
    </row>
    <row r="8" spans="1:5" s="3" customFormat="1" ht="15.75" x14ac:dyDescent="0.25">
      <c r="A8" s="26" t="s">
        <v>21</v>
      </c>
      <c r="B8" s="35"/>
      <c r="C8" s="14" t="str">
        <f>IF(B8="SQL Server 2014","Jul 2024",IF(B8="SQL Server 2016","Jul 2026",IF(B8="SQL Server 2017","Oct 2027",IF(B8="SQL Server 2019","Jan 2030",IF(B8="SQL Server 2022","Jan 2033","")))))</f>
        <v/>
      </c>
      <c r="D8" s="35"/>
      <c r="E8" s="14" t="str">
        <f>IF(D8="SQL Server 2014","Jul 2024",IF(D8="SQL Server 2016","Jul 2026",IF(D8="SQL Server 2017","Oct 2027",IF(D8="SQL Server 2019","Jan 2030",IF(D8="SQL Server 2022","Jan 2033","")))))</f>
        <v/>
      </c>
    </row>
    <row r="9" spans="1:5" s="3" customFormat="1" ht="15.75" x14ac:dyDescent="0.25">
      <c r="A9" s="26" t="s">
        <v>15</v>
      </c>
      <c r="B9" s="35"/>
      <c r="C9" s="13"/>
      <c r="D9" s="35"/>
      <c r="E9" s="21"/>
    </row>
    <row r="10" spans="1:5" s="3" customFormat="1" ht="15.75" x14ac:dyDescent="0.25">
      <c r="A10" s="26" t="s">
        <v>29</v>
      </c>
      <c r="B10" s="35"/>
      <c r="C10" s="13"/>
      <c r="D10" s="35"/>
      <c r="E10" s="19"/>
    </row>
    <row r="11" spans="1:5" s="3" customFormat="1" ht="15.75" x14ac:dyDescent="0.25">
      <c r="A11" s="26"/>
      <c r="B11" s="38" t="str">
        <f>IF('Installation Details'!B45="Yes",IF(B10="Installed","","Integration Services is required for the Data Warehouse"),"")</f>
        <v/>
      </c>
      <c r="C11" s="12"/>
      <c r="D11" s="36" t="str">
        <f>IF('Installation Details'!B54="Yes",IF('Installation Details'!B45="Yes",IF(D10="Installed","","Integration Services is required for the Data Warehouse"),""),"")</f>
        <v/>
      </c>
      <c r="E11" s="18"/>
    </row>
    <row r="12" spans="1:5" s="3" customFormat="1" ht="15.75" x14ac:dyDescent="0.25">
      <c r="A12" s="26" t="s">
        <v>33</v>
      </c>
      <c r="B12" s="35"/>
      <c r="C12" s="12"/>
      <c r="D12" s="35"/>
      <c r="E12" s="18"/>
    </row>
    <row r="13" spans="1:5" s="3" customFormat="1" ht="15.75" x14ac:dyDescent="0.25">
      <c r="A13" s="26"/>
      <c r="B13" s="38" t="str">
        <f>IF('Installation Details'!B35="Yes",IF(B12="Installed","","Reporting Services is required for custom reports"),"")</f>
        <v/>
      </c>
      <c r="C13" s="12"/>
      <c r="D13" s="38" t="str">
        <f>IF('Installation Details'!B54="Yes",IF('Installation Details'!B35="Yes",IF(D12="Installed","","Reporting Services is required for custom reports"),""),"")</f>
        <v/>
      </c>
      <c r="E13" s="18"/>
    </row>
    <row r="14" spans="1:5" ht="20.100000000000001" customHeight="1" x14ac:dyDescent="0.25">
      <c r="C14" s="12"/>
      <c r="E14" s="18"/>
    </row>
    <row r="15" spans="1:5" ht="18.75" x14ac:dyDescent="0.25">
      <c r="A15" s="34" t="s">
        <v>16</v>
      </c>
      <c r="B15" s="8"/>
      <c r="C15" s="12"/>
      <c r="D15" s="9"/>
      <c r="E15" s="18"/>
    </row>
    <row r="16" spans="1:5" s="3" customFormat="1" ht="15.95" customHeight="1" x14ac:dyDescent="0.25">
      <c r="A16" s="26" t="s">
        <v>10</v>
      </c>
      <c r="B16" s="35"/>
      <c r="C16" s="13"/>
      <c r="D16" s="35"/>
      <c r="E16" s="19"/>
    </row>
    <row r="17" spans="1:5" s="3" customFormat="1" ht="15.95" customHeight="1" x14ac:dyDescent="0.25">
      <c r="A17" s="26" t="s">
        <v>11</v>
      </c>
      <c r="B17" s="35"/>
      <c r="C17" s="13"/>
      <c r="D17" s="35"/>
      <c r="E17" s="19"/>
    </row>
    <row r="18" spans="1:5" s="3" customFormat="1" ht="15.95" customHeight="1" x14ac:dyDescent="0.25">
      <c r="A18" s="26" t="s">
        <v>12</v>
      </c>
      <c r="B18" s="35"/>
      <c r="C18" s="13"/>
      <c r="D18" s="35"/>
      <c r="E18" s="19"/>
    </row>
    <row r="19" spans="1:5" s="3" customFormat="1" ht="15.95" customHeight="1" x14ac:dyDescent="0.25">
      <c r="A19" s="26" t="s">
        <v>13</v>
      </c>
      <c r="B19" s="35"/>
      <c r="C19" s="13"/>
      <c r="D19" s="35"/>
      <c r="E19" s="19"/>
    </row>
    <row r="20" spans="1:5" s="3" customFormat="1" ht="15.95" customHeight="1" x14ac:dyDescent="0.25">
      <c r="A20" s="26" t="s">
        <v>14</v>
      </c>
      <c r="B20" s="35"/>
      <c r="C20" s="13"/>
      <c r="D20" s="35"/>
      <c r="E20" s="20"/>
    </row>
    <row r="21" spans="1:5" s="3" customFormat="1" ht="15.95" customHeight="1" x14ac:dyDescent="0.25">
      <c r="A21" s="26" t="s">
        <v>30</v>
      </c>
      <c r="B21" s="35"/>
      <c r="C21" s="14" t="str">
        <f>IF(MID(B21,1,19)="Windows Server 2012","Oct 2023",IF(B21="Windows Server 2016","Jan 2027",IF(B21="Windows Server 2019","Jan 2029",IF(B21="Windows Server 2022","Oct 2031",""))))</f>
        <v/>
      </c>
      <c r="D21" s="35"/>
      <c r="E21" s="14" t="str">
        <f>IF(MID(D21,1,19)="Windows Server 2012","Oct 2023",IF(D21="Windows Server 2016","Jan 2027",IF(D21="Windows Server 2019","Jan 2029",IF(D21="Windows Server 2022","Oct 2031",""))))</f>
        <v/>
      </c>
    </row>
    <row r="22" spans="1:5" s="3" customFormat="1" ht="15.95" customHeight="1" x14ac:dyDescent="0.25">
      <c r="A22" s="26" t="s">
        <v>31</v>
      </c>
      <c r="B22" s="35"/>
      <c r="C22" s="13"/>
      <c r="D22" s="35"/>
      <c r="E22" s="21"/>
    </row>
    <row r="23" spans="1:5" ht="20.100000000000001" customHeight="1" x14ac:dyDescent="0.25">
      <c r="C23" s="12"/>
      <c r="E23" s="18"/>
    </row>
    <row r="24" spans="1:5" ht="18.75" x14ac:dyDescent="0.25">
      <c r="A24" s="34" t="s">
        <v>43</v>
      </c>
      <c r="B24" s="39" t="str">
        <f>IF('Installation Details'!B39="No","A Remote Desktop Server is not required","")</f>
        <v/>
      </c>
      <c r="C24" s="12"/>
      <c r="D24" s="9"/>
      <c r="E24" s="18"/>
    </row>
    <row r="25" spans="1:5" s="3" customFormat="1" ht="15.95" customHeight="1" x14ac:dyDescent="0.25">
      <c r="A25" s="26" t="s">
        <v>10</v>
      </c>
      <c r="B25" s="35"/>
      <c r="C25" s="13"/>
      <c r="D25" s="35"/>
      <c r="E25" s="19"/>
    </row>
    <row r="26" spans="1:5" s="3" customFormat="1" ht="15.95" customHeight="1" x14ac:dyDescent="0.25">
      <c r="A26" s="26" t="s">
        <v>11</v>
      </c>
      <c r="B26" s="35"/>
      <c r="C26" s="13"/>
      <c r="D26" s="35"/>
      <c r="E26" s="19"/>
    </row>
    <row r="27" spans="1:5" s="3" customFormat="1" ht="15.95" customHeight="1" x14ac:dyDescent="0.25">
      <c r="A27" s="26" t="s">
        <v>12</v>
      </c>
      <c r="B27" s="35"/>
      <c r="C27" s="13"/>
      <c r="D27" s="35"/>
      <c r="E27" s="19"/>
    </row>
    <row r="28" spans="1:5" s="3" customFormat="1" ht="15.95" customHeight="1" x14ac:dyDescent="0.25">
      <c r="A28" s="26" t="s">
        <v>13</v>
      </c>
      <c r="B28" s="35"/>
      <c r="C28" s="13"/>
      <c r="D28" s="35"/>
      <c r="E28" s="19"/>
    </row>
    <row r="29" spans="1:5" s="3" customFormat="1" ht="15.95" customHeight="1" x14ac:dyDescent="0.25">
      <c r="A29" s="26" t="s">
        <v>14</v>
      </c>
      <c r="B29" s="35"/>
      <c r="C29" s="13"/>
      <c r="D29" s="35"/>
      <c r="E29" s="20"/>
    </row>
    <row r="30" spans="1:5" s="3" customFormat="1" ht="15.95" customHeight="1" x14ac:dyDescent="0.25">
      <c r="A30" s="26" t="s">
        <v>17</v>
      </c>
      <c r="B30" s="35"/>
      <c r="C30" s="14" t="str">
        <f>IF(MID(B30,1,19)="Windows Server 2012","Oct 2023",IF(B30="Windows Server 2016","Jan 2027",IF(B30="Windows Server 2019","Jan 2029",IF(B30="Windows Server 2022","Oct 2031",""))))</f>
        <v/>
      </c>
      <c r="D30" s="35"/>
      <c r="E30" s="14" t="str">
        <f>IF(MID(D30,1,19)="Windows Server 2012","Oct 2023",IF(D30="Windows Server 2016","Jan 2027",IF(D30="Windows Server 2019","Jan 2029",IF(D30="Windows Server 2022","Oct 2031",""))))</f>
        <v/>
      </c>
    </row>
    <row r="31" spans="1:5" s="3" customFormat="1" ht="15.95" customHeight="1" x14ac:dyDescent="0.25">
      <c r="A31" s="26" t="s">
        <v>18</v>
      </c>
      <c r="B31" s="35"/>
      <c r="C31" s="14" t="str">
        <f>IF(B31="Microsoft Office 2016","Oct 2025",IF(B31="Microsoft Office 2019","Oct 2025",IF(B31="Microsoft Office 2021","Oct 2026","")))</f>
        <v/>
      </c>
      <c r="D31" s="35"/>
      <c r="E31" s="14" t="str">
        <f>IF(D31="Microsoft Office 2016","Oct 2025",IF(D31="Microsoft Office 2019","Oct 2025",IF(D31="Microsoft Office 2021","Oct 2026","")))</f>
        <v/>
      </c>
    </row>
    <row r="32" spans="1:5" s="3" customFormat="1" ht="15.75" x14ac:dyDescent="0.25">
      <c r="A32" s="26"/>
      <c r="B32" s="38" t="str">
        <f>IF('Installation Details'!B39="yes",IF(B25="","A Remote Desktop Server is required for remote access",""),"")</f>
        <v/>
      </c>
      <c r="C32" s="12"/>
      <c r="D32" s="36" t="str">
        <f>IF('Installation Details'!B39="yes",IF('Installation Details'!B54="Yes",IF(D25="","A Remote Desktop Server is required for remote access",""),""),"")</f>
        <v/>
      </c>
      <c r="E32" s="22"/>
    </row>
    <row r="33" spans="1:5" ht="20.100000000000001" customHeight="1" x14ac:dyDescent="0.25">
      <c r="C33" s="12"/>
      <c r="E33" s="18"/>
    </row>
    <row r="34" spans="1:5" ht="18.75" x14ac:dyDescent="0.25">
      <c r="A34" s="34" t="s">
        <v>9</v>
      </c>
      <c r="B34" s="8"/>
      <c r="C34" s="12"/>
      <c r="D34" s="9"/>
      <c r="E34" s="18"/>
    </row>
    <row r="35" spans="1:5" s="3" customFormat="1" ht="15.95" customHeight="1" x14ac:dyDescent="0.25">
      <c r="A35" s="26" t="s">
        <v>10</v>
      </c>
      <c r="B35" s="35"/>
      <c r="C35" s="13"/>
      <c r="D35" s="35"/>
      <c r="E35" s="19"/>
    </row>
    <row r="36" spans="1:5" s="3" customFormat="1" ht="15.95" customHeight="1" x14ac:dyDescent="0.25">
      <c r="A36" s="26" t="s">
        <v>19</v>
      </c>
      <c r="B36" s="35"/>
      <c r="C36" s="15"/>
      <c r="D36" s="35"/>
      <c r="E36" s="19"/>
    </row>
  </sheetData>
  <sheetProtection algorithmName="SHA-512" hashValue="YBqYP4QVWq6cXwiLktajSzl1Jh608RAm9rqiBV0k6+9auAG9fuWhnwMxUkA+H0EhbHf+jowcx5FonpUzrOGw6Q==" saltValue="77RONjvvDkOMr5CdaAKywA==" spinCount="100000" sheet="1" selectLockedCells="1"/>
  <conditionalFormatting sqref="C8">
    <cfRule type="containsText" dxfId="15" priority="17" operator="containsText" text="2019">
      <formula>NOT(ISERROR(SEARCH("2019",C8)))</formula>
    </cfRule>
    <cfRule type="containsText" dxfId="14" priority="9" operator="containsText" text="2022">
      <formula>NOT(ISERROR(SEARCH("2022",C8)))</formula>
    </cfRule>
  </conditionalFormatting>
  <conditionalFormatting sqref="E8">
    <cfRule type="containsText" dxfId="13" priority="16" operator="containsText" text="2012">
      <formula>NOT(ISERROR(SEARCH("2012",E8)))</formula>
    </cfRule>
    <cfRule type="containsText" dxfId="12" priority="6" operator="containsText" text="2022">
      <formula>NOT(ISERROR(SEARCH("2022",E8)))</formula>
    </cfRule>
    <cfRule type="containsText" dxfId="11" priority="1" operator="containsText" text="2019">
      <formula>NOT(ISERROR(SEARCH("2019",E8)))</formula>
    </cfRule>
  </conditionalFormatting>
  <conditionalFormatting sqref="C21">
    <cfRule type="containsText" dxfId="10" priority="15" operator="containsText" text="2020">
      <formula>NOT(ISERROR(SEARCH("2020",C21)))</formula>
    </cfRule>
    <cfRule type="containsText" dxfId="9" priority="8" operator="containsText" text="2023">
      <formula>NOT(ISERROR(SEARCH("2023",C21)))</formula>
    </cfRule>
  </conditionalFormatting>
  <conditionalFormatting sqref="E21">
    <cfRule type="containsText" dxfId="8" priority="14" operator="containsText" text="2020">
      <formula>NOT(ISERROR(SEARCH("2020",E21)))</formula>
    </cfRule>
    <cfRule type="containsText" dxfId="7" priority="5" operator="containsText" text="2023">
      <formula>NOT(ISERROR(SEARCH("2023",E21)))</formula>
    </cfRule>
  </conditionalFormatting>
  <conditionalFormatting sqref="C30">
    <cfRule type="containsText" dxfId="6" priority="13" operator="containsText" text="2020">
      <formula>NOT(ISERROR(SEARCH("2020",C30)))</formula>
    </cfRule>
    <cfRule type="containsText" dxfId="5" priority="7" operator="containsText" text="2023">
      <formula>NOT(ISERROR(SEARCH("2023",C30)))</formula>
    </cfRule>
  </conditionalFormatting>
  <conditionalFormatting sqref="E30">
    <cfRule type="containsText" dxfId="4" priority="12" operator="containsText" text="2020">
      <formula>NOT(ISERROR(SEARCH("2020",E30)))</formula>
    </cfRule>
    <cfRule type="containsText" dxfId="3" priority="4" operator="containsText" text="2023">
      <formula>NOT(ISERROR(SEARCH("2023",E30)))</formula>
    </cfRule>
  </conditionalFormatting>
  <conditionalFormatting sqref="C31">
    <cfRule type="containsText" dxfId="2" priority="3" operator="containsText" text="2023">
      <formula>NOT(ISERROR(SEARCH("2023",C31)))</formula>
    </cfRule>
  </conditionalFormatting>
  <conditionalFormatting sqref="E31">
    <cfRule type="containsText" dxfId="1" priority="10" operator="containsText" text="2020">
      <formula>NOT(ISERROR(SEARCH("2020",E31)))</formula>
    </cfRule>
    <cfRule type="containsText" dxfId="0" priority="2" operator="containsText" text="2023">
      <formula>NOT(ISERROR(SEARCH("2023",E31)))</formula>
    </cfRule>
  </conditionalFormatting>
  <dataValidations count="6">
    <dataValidation type="list" allowBlank="1" showInputMessage="1" showErrorMessage="1" sqref="D8 B8" xr:uid="{00000000-0002-0000-0300-000000000000}">
      <formula1>"SQL Server 2014, SQL Server 2016, SQL Server 2017, SQL Server 2019, SQL Server 2022"</formula1>
    </dataValidation>
    <dataValidation type="list" allowBlank="1" showInputMessage="1" showErrorMessage="1" sqref="D30 B21 D21 B30" xr:uid="{00000000-0002-0000-0300-000001000000}">
      <formula1>"Windows Server 2012, Windows Server 2012 R2, Windows Server 2016, Windows Server 2019, Windows Server 2022"</formula1>
    </dataValidation>
    <dataValidation type="list" allowBlank="1" showInputMessage="1" showErrorMessage="1" sqref="D31" xr:uid="{00000000-0002-0000-0300-000002000000}">
      <formula1>"Microsoft Office 2016, Microsoft Office 2019, Microsoft Office 2021,Microsoft Office 365 (Word &amp; Excel)"</formula1>
    </dataValidation>
    <dataValidation type="list" allowBlank="1" showInputMessage="1" showErrorMessage="1" sqref="B10:E10 D12 B12 C22 E22" xr:uid="{00000000-0002-0000-0300-000003000000}">
      <formula1>"Installed, Not Installed"</formula1>
    </dataValidation>
    <dataValidation type="list" allowBlank="1" showInputMessage="1" showErrorMessage="1" sqref="B22 D22" xr:uid="{00000000-0002-0000-0300-000004000000}">
      <formula1>"Installed with SSL certificate, Installed without SSL certificate, Not Installed"</formula1>
    </dataValidation>
    <dataValidation type="list" allowBlank="1" showInputMessage="1" showErrorMessage="1" sqref="B31" xr:uid="{830D68A7-1A41-44DF-8A74-428D6F7A2EA8}">
      <formula1>"Microsoft Office 2016, Microsoft Office 2019, Microsoft Office 2021,Microsoft Office 365 (Word &amp; Excel)"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3" sqref="B3"/>
    </sheetView>
  </sheetViews>
  <sheetFormatPr defaultRowHeight="15" x14ac:dyDescent="0.25"/>
  <cols>
    <col min="1" max="1" width="29.7109375" bestFit="1" customWidth="1"/>
    <col min="2" max="2" width="75.7109375" customWidth="1"/>
  </cols>
  <sheetData>
    <row r="1" spans="1:2" ht="18.75" x14ac:dyDescent="0.25">
      <c r="B1" s="25" t="s">
        <v>4</v>
      </c>
    </row>
    <row r="2" spans="1:2" ht="15.75" x14ac:dyDescent="0.25">
      <c r="A2" s="26" t="s">
        <v>25</v>
      </c>
      <c r="B2" s="2"/>
    </row>
    <row r="3" spans="1:2" ht="15.75" x14ac:dyDescent="0.25">
      <c r="A3" s="26" t="s">
        <v>26</v>
      </c>
      <c r="B3" s="24"/>
    </row>
    <row r="4" spans="1:2" ht="15.75" x14ac:dyDescent="0.25">
      <c r="A4" s="26" t="s">
        <v>27</v>
      </c>
      <c r="B4" s="24"/>
    </row>
    <row r="5" spans="1:2" ht="15.75" x14ac:dyDescent="0.25">
      <c r="A5" s="26"/>
      <c r="B5" s="37" t="str">
        <f>IF('Installation Details'!B33&lt;&gt;"",IF('Installation Details'!B33&lt;&gt;"Basic Authentication",IF(B3="","Active Directory details required for integration"),""),"")</f>
        <v/>
      </c>
    </row>
  </sheetData>
  <sheetProtection algorithmName="SHA-512" hashValue="kIyDb43DO/BV1SIUxDG0uxidSP6DR39l6m/qEkZlpo++8hiJvfJbvNJTfQQuHiUDwEnuXJKsmTbuxX6MX57H1w==" saltValue="dfPTAao1I13BIBEVFhOdtQ==" spinCount="100000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Installation Details</vt:lpstr>
      <vt:lpstr>Remote Access Details</vt:lpstr>
      <vt:lpstr>Workstation Details</vt:lpstr>
      <vt:lpstr>Server Details</vt:lpstr>
      <vt:lpstr>Active Directory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Blunn</dc:creator>
  <cp:lastModifiedBy>Christo de Bruyn</cp:lastModifiedBy>
  <dcterms:created xsi:type="dcterms:W3CDTF">2019-02-25T11:39:22Z</dcterms:created>
  <dcterms:modified xsi:type="dcterms:W3CDTF">2023-05-15T12:03:58Z</dcterms:modified>
</cp:coreProperties>
</file>